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ignu\Desktop\pst\2025\LW3 Spencers\"/>
    </mc:Choice>
  </mc:AlternateContent>
  <xr:revisionPtr revIDLastSave="0" documentId="13_ncr:1_{39E25FFB-C48D-455F-80DA-7131D4312630}" xr6:coauthVersionLast="47" xr6:coauthVersionMax="47" xr10:uidLastSave="{00000000-0000-0000-0000-000000000000}"/>
  <bookViews>
    <workbookView xWindow="-98" yWindow="-98" windowWidth="20715" windowHeight="13276" xr2:uid="{4EDA9B3E-4EB5-4119-97D7-3D3173565951}"/>
  </bookViews>
  <sheets>
    <sheet name="Spencer LW#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3" i="1" l="1"/>
  <c r="AH23" i="1"/>
  <c r="AG23" i="1"/>
  <c r="AF23" i="1"/>
  <c r="N23" i="1"/>
  <c r="M23" i="1"/>
  <c r="L23" i="1"/>
  <c r="I23" i="1" s="1"/>
  <c r="K23" i="1"/>
  <c r="J23" i="1"/>
  <c r="O23" i="1" s="1"/>
  <c r="E23" i="1" s="1"/>
  <c r="F23" i="1" s="1"/>
  <c r="AI22" i="1"/>
  <c r="AH22" i="1"/>
  <c r="AG22" i="1"/>
  <c r="AF22" i="1"/>
  <c r="N22" i="1"/>
  <c r="M22" i="1"/>
  <c r="I22" i="1" s="1"/>
  <c r="L22" i="1"/>
  <c r="K22" i="1"/>
  <c r="J22" i="1"/>
  <c r="O22" i="1" s="1"/>
  <c r="AI21" i="1"/>
  <c r="AH21" i="1"/>
  <c r="AG21" i="1"/>
  <c r="AF21" i="1"/>
  <c r="N21" i="1"/>
  <c r="M21" i="1"/>
  <c r="L21" i="1"/>
  <c r="K21" i="1"/>
  <c r="I21" i="1" s="1"/>
  <c r="J21" i="1"/>
  <c r="O21" i="1" s="1"/>
  <c r="AI20" i="1"/>
  <c r="AH20" i="1"/>
  <c r="AG20" i="1"/>
  <c r="AF20" i="1"/>
  <c r="N20" i="1"/>
  <c r="M20" i="1"/>
  <c r="L20" i="1"/>
  <c r="K20" i="1"/>
  <c r="I20" i="1" s="1"/>
  <c r="J20" i="1"/>
  <c r="AI19" i="1"/>
  <c r="AH19" i="1"/>
  <c r="AG19" i="1"/>
  <c r="AF19" i="1"/>
  <c r="N19" i="1"/>
  <c r="M19" i="1"/>
  <c r="L19" i="1"/>
  <c r="K19" i="1"/>
  <c r="I19" i="1" s="1"/>
  <c r="J19" i="1"/>
  <c r="O19" i="1" s="1"/>
  <c r="AI18" i="1"/>
  <c r="AH18" i="1"/>
  <c r="AG18" i="1"/>
  <c r="AF18" i="1"/>
  <c r="N18" i="1"/>
  <c r="M18" i="1"/>
  <c r="L18" i="1"/>
  <c r="K18" i="1"/>
  <c r="J18" i="1"/>
  <c r="O18" i="1" s="1"/>
  <c r="E18" i="1" s="1"/>
  <c r="F18" i="1" s="1"/>
  <c r="I18" i="1"/>
  <c r="AI17" i="1"/>
  <c r="AH17" i="1"/>
  <c r="AG17" i="1"/>
  <c r="AF17" i="1"/>
  <c r="N17" i="1"/>
  <c r="M17" i="1"/>
  <c r="L17" i="1"/>
  <c r="K17" i="1"/>
  <c r="I17" i="1" s="1"/>
  <c r="J17" i="1"/>
  <c r="O17" i="1" s="1"/>
  <c r="E17" i="1" s="1"/>
  <c r="F17" i="1" s="1"/>
  <c r="AI16" i="1"/>
  <c r="AH16" i="1"/>
  <c r="AG16" i="1"/>
  <c r="AF16" i="1"/>
  <c r="N16" i="1"/>
  <c r="M16" i="1"/>
  <c r="L16" i="1"/>
  <c r="K16" i="1"/>
  <c r="I16" i="1" s="1"/>
  <c r="J16" i="1"/>
  <c r="AI15" i="1"/>
  <c r="AH15" i="1"/>
  <c r="AG15" i="1"/>
  <c r="AF15" i="1"/>
  <c r="N15" i="1"/>
  <c r="M15" i="1"/>
  <c r="L15" i="1"/>
  <c r="K15" i="1"/>
  <c r="I15" i="1" s="1"/>
  <c r="J15" i="1"/>
  <c r="O15" i="1" s="1"/>
  <c r="E15" i="1" s="1"/>
  <c r="F15" i="1" s="1"/>
  <c r="AI14" i="1"/>
  <c r="AH14" i="1"/>
  <c r="AG14" i="1"/>
  <c r="AF14" i="1"/>
  <c r="N14" i="1"/>
  <c r="M14" i="1"/>
  <c r="I14" i="1" s="1"/>
  <c r="L14" i="1"/>
  <c r="K14" i="1"/>
  <c r="J14" i="1"/>
  <c r="O14" i="1" s="1"/>
  <c r="AI13" i="1"/>
  <c r="AH13" i="1"/>
  <c r="AG13" i="1"/>
  <c r="AF13" i="1"/>
  <c r="N13" i="1"/>
  <c r="M13" i="1"/>
  <c r="L13" i="1"/>
  <c r="I13" i="1" s="1"/>
  <c r="K13" i="1"/>
  <c r="J13" i="1"/>
  <c r="O13" i="1" s="1"/>
  <c r="E13" i="1" s="1"/>
  <c r="F13" i="1" s="1"/>
  <c r="AI12" i="1"/>
  <c r="AH12" i="1"/>
  <c r="AG12" i="1"/>
  <c r="AF12" i="1"/>
  <c r="N12" i="1"/>
  <c r="M12" i="1"/>
  <c r="L12" i="1"/>
  <c r="K12" i="1"/>
  <c r="I12" i="1" s="1"/>
  <c r="J12" i="1"/>
  <c r="AI11" i="1"/>
  <c r="AH11" i="1"/>
  <c r="AG11" i="1"/>
  <c r="AF11" i="1"/>
  <c r="N11" i="1"/>
  <c r="M11" i="1"/>
  <c r="L11" i="1"/>
  <c r="K11" i="1"/>
  <c r="I11" i="1" s="1"/>
  <c r="J11" i="1"/>
  <c r="O11" i="1" s="1"/>
  <c r="E11" i="1" s="1"/>
  <c r="F11" i="1" s="1"/>
  <c r="AI10" i="1"/>
  <c r="AH10" i="1"/>
  <c r="AG10" i="1"/>
  <c r="AF10" i="1"/>
  <c r="N10" i="1"/>
  <c r="M10" i="1"/>
  <c r="I10" i="1" s="1"/>
  <c r="L10" i="1"/>
  <c r="K10" i="1"/>
  <c r="J10" i="1"/>
  <c r="O10" i="1" s="1"/>
  <c r="AI9" i="1"/>
  <c r="AH9" i="1"/>
  <c r="AG9" i="1"/>
  <c r="AF9" i="1"/>
  <c r="N9" i="1"/>
  <c r="I9" i="1" s="1"/>
  <c r="M9" i="1"/>
  <c r="L9" i="1"/>
  <c r="K9" i="1"/>
  <c r="J9" i="1"/>
  <c r="O9" i="1" s="1"/>
  <c r="E9" i="1" s="1"/>
  <c r="F9" i="1" s="1"/>
  <c r="AI8" i="1"/>
  <c r="AH8" i="1"/>
  <c r="AG8" i="1"/>
  <c r="AF8" i="1"/>
  <c r="N8" i="1"/>
  <c r="M8" i="1"/>
  <c r="L8" i="1"/>
  <c r="K8" i="1"/>
  <c r="I8" i="1" s="1"/>
  <c r="J8" i="1"/>
  <c r="AI7" i="1"/>
  <c r="AH7" i="1"/>
  <c r="AG7" i="1"/>
  <c r="AF7" i="1"/>
  <c r="N7" i="1"/>
  <c r="M7" i="1"/>
  <c r="L7" i="1"/>
  <c r="K7" i="1"/>
  <c r="O7" i="1" s="1"/>
  <c r="J7" i="1"/>
  <c r="AI6" i="1"/>
  <c r="AH6" i="1"/>
  <c r="AG6" i="1"/>
  <c r="AF6" i="1"/>
  <c r="N6" i="1"/>
  <c r="M6" i="1"/>
  <c r="I6" i="1" s="1"/>
  <c r="L6" i="1"/>
  <c r="K6" i="1"/>
  <c r="J6" i="1"/>
  <c r="O6" i="1" s="1"/>
  <c r="AI5" i="1"/>
  <c r="AH5" i="1"/>
  <c r="AG5" i="1"/>
  <c r="AF5" i="1"/>
  <c r="N5" i="1"/>
  <c r="I5" i="1" s="1"/>
  <c r="M5" i="1"/>
  <c r="L5" i="1"/>
  <c r="K5" i="1"/>
  <c r="J5" i="1"/>
  <c r="O5" i="1" s="1"/>
  <c r="E5" i="1" s="1"/>
  <c r="F5" i="1" s="1"/>
  <c r="E6" i="1" l="1"/>
  <c r="F6" i="1" s="1"/>
  <c r="E10" i="1"/>
  <c r="F10" i="1" s="1"/>
  <c r="E14" i="1"/>
  <c r="F14" i="1" s="1"/>
  <c r="E21" i="1"/>
  <c r="F21" i="1" s="1"/>
  <c r="E22" i="1"/>
  <c r="F22" i="1" s="1"/>
  <c r="E19" i="1"/>
  <c r="F19" i="1" s="1"/>
  <c r="O8" i="1"/>
  <c r="E8" i="1" s="1"/>
  <c r="F8" i="1" s="1"/>
  <c r="I7" i="1"/>
  <c r="E7" i="1" s="1"/>
  <c r="F7" i="1" s="1"/>
  <c r="O12" i="1"/>
  <c r="E12" i="1" s="1"/>
  <c r="F12" i="1" s="1"/>
  <c r="O16" i="1"/>
  <c r="E16" i="1" s="1"/>
  <c r="F16" i="1" s="1"/>
  <c r="O20" i="1"/>
  <c r="E20" i="1" s="1"/>
  <c r="F20" i="1" s="1"/>
</calcChain>
</file>

<file path=xl/sharedStrings.xml><?xml version="1.0" encoding="utf-8"?>
<sst xmlns="http://schemas.openxmlformats.org/spreadsheetml/2006/main" count="88" uniqueCount="55">
  <si>
    <t>Spencer Trial LW#3</t>
  </si>
  <si>
    <t xml:space="preserve">Date </t>
  </si>
  <si>
    <t>Location</t>
  </si>
  <si>
    <t>Forrest Glade, Snohomish, WA</t>
  </si>
  <si>
    <t>Sections</t>
  </si>
  <si>
    <t>Marshal</t>
  </si>
  <si>
    <t>Matt Sutherlin</t>
  </si>
  <si>
    <t>Loops</t>
  </si>
  <si>
    <t>Section 1</t>
  </si>
  <si>
    <t>Section 2</t>
  </si>
  <si>
    <t>Section 3</t>
  </si>
  <si>
    <t>Section 4</t>
  </si>
  <si>
    <t>Section 5</t>
  </si>
  <si>
    <t>Sum</t>
  </si>
  <si>
    <t>Best</t>
  </si>
  <si>
    <t>Place</t>
  </si>
  <si>
    <t>Class</t>
  </si>
  <si>
    <t>Name</t>
  </si>
  <si>
    <t>Member</t>
  </si>
  <si>
    <t>Points</t>
  </si>
  <si>
    <t>Cleans</t>
  </si>
  <si>
    <t>PST Place</t>
  </si>
  <si>
    <t>Calculated points</t>
  </si>
  <si>
    <t># 0s</t>
  </si>
  <si>
    <t># 1s</t>
  </si>
  <si>
    <t># 2s</t>
  </si>
  <si>
    <t># 3s</t>
  </si>
  <si>
    <t># 5s</t>
  </si>
  <si>
    <t>total # of scores</t>
  </si>
  <si>
    <t>Loop 1</t>
  </si>
  <si>
    <t>Loop 2</t>
  </si>
  <si>
    <t>Loop 3</t>
  </si>
  <si>
    <t>Virtual Loop</t>
  </si>
  <si>
    <t>Little Wheels B</t>
  </si>
  <si>
    <t>Harper Hess</t>
  </si>
  <si>
    <t>Colson Keezer</t>
  </si>
  <si>
    <t>Taylor Ross-Washington</t>
  </si>
  <si>
    <t>Hazel Hess</t>
  </si>
  <si>
    <t>Stephanie Clough</t>
  </si>
  <si>
    <t>Rhett Smith</t>
  </si>
  <si>
    <t>Theo Spencer</t>
  </si>
  <si>
    <t>Roux Hart</t>
  </si>
  <si>
    <t>Avery Wright</t>
  </si>
  <si>
    <t>Logan Ross-Washington</t>
  </si>
  <si>
    <t>Harper Wright</t>
  </si>
  <si>
    <t>DNS</t>
  </si>
  <si>
    <t>Everly Allison</t>
  </si>
  <si>
    <t>Little Wheels A</t>
  </si>
  <si>
    <t>Callen Keezer</t>
  </si>
  <si>
    <t>Vera Spencer</t>
  </si>
  <si>
    <t>Chuck Jones</t>
  </si>
  <si>
    <t>Bode Hart</t>
  </si>
  <si>
    <t>Dean Spencer</t>
  </si>
  <si>
    <t>Beau Smith</t>
  </si>
  <si>
    <t>Cindy Sutherlin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</si>
</sst>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rgb="FF222222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0D9"/>
        <bgColor indexed="64"/>
      </patternFill>
    </fill>
    <fill>
      <patternFill patternType="solid">
        <fgColor rgb="FFF2E1B3"/>
        <bgColor indexed="64"/>
      </patternFill>
    </fill>
    <fill>
      <patternFill patternType="solid">
        <fgColor rgb="FFE2A9A5"/>
        <bgColor indexed="64"/>
      </patternFill>
    </fill>
    <fill>
      <patternFill patternType="solid">
        <fgColor rgb="FFF1D3D1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/>
    <xf numFmtId="14" fontId="2" fillId="0" borderId="1" xfId="0" applyNumberFormat="1" applyFont="1" applyBorder="1" applyAlignment="1">
      <alignment wrapText="1"/>
    </xf>
    <xf numFmtId="0" fontId="3" fillId="0" borderId="0" xfId="0" applyFont="1"/>
    <xf numFmtId="0" fontId="2" fillId="0" borderId="1" xfId="0" applyFont="1" applyBorder="1"/>
    <xf numFmtId="0" fontId="3" fillId="0" borderId="1" xfId="0" applyFont="1" applyBorder="1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textRotation="90" wrapText="1"/>
    </xf>
    <xf numFmtId="0" fontId="5" fillId="0" borderId="1" xfId="0" applyFont="1" applyBorder="1" applyAlignment="1">
      <alignment horizontal="center" textRotation="90" wrapText="1"/>
    </xf>
    <xf numFmtId="0" fontId="3" fillId="3" borderId="1" xfId="0" applyFont="1" applyFill="1" applyBorder="1"/>
    <xf numFmtId="0" fontId="3" fillId="3" borderId="0" xfId="0" applyFont="1" applyFill="1"/>
    <xf numFmtId="0" fontId="3" fillId="4" borderId="1" xfId="0" applyFont="1" applyFill="1" applyBorder="1"/>
    <xf numFmtId="0" fontId="3" fillId="4" borderId="0" xfId="0" applyFont="1" applyFill="1"/>
    <xf numFmtId="0" fontId="3" fillId="5" borderId="0" xfId="0" applyFont="1" applyFill="1"/>
    <xf numFmtId="0" fontId="3" fillId="5" borderId="1" xfId="0" applyFont="1" applyFill="1" applyBorder="1"/>
    <xf numFmtId="0" fontId="3" fillId="6" borderId="0" xfId="0" applyFont="1" applyFill="1"/>
    <xf numFmtId="0" fontId="3" fillId="6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gnu/Desktop/pst/2025/general/pst%20trials%202025%20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on Opener PST#1"/>
      <sheetName val="Easter Trial LW#1"/>
      <sheetName val="April Fools PST#2"/>
      <sheetName val="Thompson Classic PST#3"/>
      <sheetName val="Rock Ranch PST#4 LW#2 NMA#2"/>
      <sheetName val="LeMay PST#5"/>
      <sheetName val="Spencer LW#3"/>
      <sheetName val="Reiter PST#6 LW#4 NMA#3"/>
      <sheetName val="Sheet1"/>
      <sheetName val="season standing"/>
      <sheetName val="Sheet2"/>
      <sheetName val="place points"/>
      <sheetName val="class names"/>
    </sheetNames>
    <definedNames>
      <definedName name="AddPlaceValues"/>
      <definedName name="ShowCardFormClick"/>
      <definedName name="ShowLoopCardFormClick"/>
      <definedName name="SortClassNames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9D841-E0CC-481D-A449-61C96A053C9E}">
  <sheetPr codeName="Sheet9"/>
  <dimension ref="A1:BD23"/>
  <sheetViews>
    <sheetView tabSelected="1" workbookViewId="0">
      <selection activeCell="C32" sqref="C32"/>
    </sheetView>
  </sheetViews>
  <sheetFormatPr defaultColWidth="8.265625" defaultRowHeight="13.5" x14ac:dyDescent="0.35"/>
  <cols>
    <col min="1" max="1" width="6.19921875" style="5" customWidth="1"/>
    <col min="2" max="2" width="16.46484375" style="5" customWidth="1"/>
    <col min="3" max="3" width="16.53125" style="5" customWidth="1"/>
    <col min="4" max="4" width="8.796875" style="5" customWidth="1"/>
    <col min="5" max="5" width="8.53125" style="5" customWidth="1"/>
    <col min="6" max="6" width="9" style="5" customWidth="1"/>
    <col min="7" max="7" width="10.1328125" style="5" customWidth="1"/>
    <col min="8" max="8" width="7.1328125" style="5" customWidth="1"/>
    <col min="9" max="9" width="5" style="5" customWidth="1"/>
    <col min="10" max="14" width="4.53125" style="5" customWidth="1"/>
    <col min="15" max="15" width="4.33203125" style="5" customWidth="1"/>
    <col min="16" max="16" width="2.9296875" style="5" customWidth="1"/>
    <col min="17" max="31" width="3.86328125" style="5" customWidth="1"/>
    <col min="32" max="32" width="4.06640625" style="5" customWidth="1"/>
    <col min="33" max="33" width="3.86328125" style="5" customWidth="1"/>
    <col min="34" max="34" width="5.265625" style="5" customWidth="1"/>
    <col min="35" max="35" width="6.6640625" style="5" customWidth="1"/>
    <col min="36" max="16384" width="8.265625" style="5"/>
  </cols>
  <sheetData>
    <row r="1" spans="1:56" ht="17.649999999999999" x14ac:dyDescent="0.35">
      <c r="A1" s="1" t="s">
        <v>0</v>
      </c>
      <c r="B1" s="2"/>
      <c r="C1" s="2"/>
      <c r="D1" s="2"/>
      <c r="E1" s="2"/>
      <c r="F1" s="3" t="s">
        <v>1</v>
      </c>
      <c r="G1" s="4">
        <v>45864</v>
      </c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56" ht="17.649999999999999" x14ac:dyDescent="0.45">
      <c r="A2" s="1" t="s">
        <v>2</v>
      </c>
      <c r="B2" s="2"/>
      <c r="C2" s="6" t="s">
        <v>3</v>
      </c>
      <c r="D2" s="7"/>
      <c r="E2" s="7"/>
      <c r="F2" s="7"/>
      <c r="G2" s="7"/>
      <c r="H2" s="7"/>
      <c r="I2" s="7" t="s">
        <v>4</v>
      </c>
      <c r="J2" s="8"/>
      <c r="K2" s="3">
        <v>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56" ht="17.649999999999999" x14ac:dyDescent="0.45">
      <c r="A3" s="1" t="s">
        <v>5</v>
      </c>
      <c r="B3" s="2"/>
      <c r="C3" s="6" t="s">
        <v>6</v>
      </c>
      <c r="D3" s="6"/>
      <c r="E3" s="6"/>
      <c r="F3" s="7"/>
      <c r="G3" s="7"/>
      <c r="H3" s="7"/>
      <c r="I3" s="7" t="s">
        <v>7</v>
      </c>
      <c r="J3" s="8"/>
      <c r="K3" s="3">
        <v>3</v>
      </c>
      <c r="L3" s="3"/>
      <c r="M3" s="3"/>
      <c r="N3" s="3"/>
      <c r="O3" s="3"/>
      <c r="P3" s="3"/>
      <c r="Q3" s="9" t="s">
        <v>8</v>
      </c>
      <c r="R3" s="9"/>
      <c r="S3" s="9"/>
      <c r="T3" s="9" t="s">
        <v>9</v>
      </c>
      <c r="U3" s="9"/>
      <c r="V3" s="9"/>
      <c r="W3" s="9" t="s">
        <v>10</v>
      </c>
      <c r="X3" s="9"/>
      <c r="Y3" s="9"/>
      <c r="Z3" s="9" t="s">
        <v>11</v>
      </c>
      <c r="AA3" s="9"/>
      <c r="AB3" s="9"/>
      <c r="AC3" s="9" t="s">
        <v>12</v>
      </c>
      <c r="AD3" s="9"/>
      <c r="AE3" s="9"/>
      <c r="AF3" s="9" t="s">
        <v>13</v>
      </c>
      <c r="AG3" s="9"/>
      <c r="AH3" s="9"/>
      <c r="AI3" s="10" t="s">
        <v>14</v>
      </c>
    </row>
    <row r="4" spans="1:56" ht="53.1" customHeight="1" x14ac:dyDescent="0.4">
      <c r="A4" s="11" t="s">
        <v>15</v>
      </c>
      <c r="B4" s="12" t="s">
        <v>16</v>
      </c>
      <c r="C4" s="12" t="s">
        <v>17</v>
      </c>
      <c r="D4" s="11" t="s">
        <v>18</v>
      </c>
      <c r="E4" s="12" t="s">
        <v>19</v>
      </c>
      <c r="F4" s="12" t="s">
        <v>20</v>
      </c>
      <c r="G4" s="12" t="s">
        <v>5</v>
      </c>
      <c r="H4" s="12" t="s">
        <v>21</v>
      </c>
      <c r="I4" s="13" t="s">
        <v>22</v>
      </c>
      <c r="J4" s="12" t="s">
        <v>23</v>
      </c>
      <c r="K4" s="12" t="s">
        <v>24</v>
      </c>
      <c r="L4" s="12" t="s">
        <v>25</v>
      </c>
      <c r="M4" s="12" t="s">
        <v>26</v>
      </c>
      <c r="N4" s="12" t="s">
        <v>27</v>
      </c>
      <c r="O4" s="13" t="s">
        <v>28</v>
      </c>
      <c r="P4" s="3"/>
      <c r="Q4" s="14" t="s">
        <v>29</v>
      </c>
      <c r="R4" s="14" t="s">
        <v>30</v>
      </c>
      <c r="S4" s="14" t="s">
        <v>31</v>
      </c>
      <c r="T4" s="14" t="s">
        <v>29</v>
      </c>
      <c r="U4" s="14" t="s">
        <v>30</v>
      </c>
      <c r="V4" s="14" t="s">
        <v>31</v>
      </c>
      <c r="W4" s="14" t="s">
        <v>29</v>
      </c>
      <c r="X4" s="14" t="s">
        <v>30</v>
      </c>
      <c r="Y4" s="14" t="s">
        <v>31</v>
      </c>
      <c r="Z4" s="14" t="s">
        <v>29</v>
      </c>
      <c r="AA4" s="14" t="s">
        <v>30</v>
      </c>
      <c r="AB4" s="14" t="s">
        <v>31</v>
      </c>
      <c r="AC4" s="14" t="s">
        <v>29</v>
      </c>
      <c r="AD4" s="14" t="s">
        <v>30</v>
      </c>
      <c r="AE4" s="14" t="s">
        <v>31</v>
      </c>
      <c r="AF4" s="14" t="s">
        <v>29</v>
      </c>
      <c r="AG4" s="14" t="s">
        <v>30</v>
      </c>
      <c r="AH4" s="14" t="s">
        <v>31</v>
      </c>
      <c r="AI4" s="14" t="s">
        <v>32</v>
      </c>
    </row>
    <row r="5" spans="1:56" x14ac:dyDescent="0.35">
      <c r="A5" s="15">
        <v>1</v>
      </c>
      <c r="B5" s="15" t="s">
        <v>33</v>
      </c>
      <c r="C5" s="15" t="s">
        <v>34</v>
      </c>
      <c r="D5" s="15" t="b">
        <v>0</v>
      </c>
      <c r="E5" s="15">
        <f>IF(O5=0,"DNS",IF(O5&lt;(K$2*K$3),"DNF",I5))</f>
        <v>0</v>
      </c>
      <c r="F5" s="15">
        <f>IF(ISNUMBER(E5),J5,"")</f>
        <v>15</v>
      </c>
      <c r="G5" s="15" t="b">
        <v>0</v>
      </c>
      <c r="H5" s="15">
        <v>1</v>
      </c>
      <c r="I5" s="15">
        <f>K5+L5*2+M5*3+N5*5</f>
        <v>0</v>
      </c>
      <c r="J5" s="15">
        <f>COUNTIF($Q5:$AE5,0)</f>
        <v>15</v>
      </c>
      <c r="K5" s="15">
        <f>COUNTIF($Q5:$AE5,1)</f>
        <v>0</v>
      </c>
      <c r="L5" s="15">
        <f>COUNTIF($Q5:$AE5,2)</f>
        <v>0</v>
      </c>
      <c r="M5" s="15">
        <f>COUNTIF($Q5:$AE5,3)</f>
        <v>0</v>
      </c>
      <c r="N5" s="15">
        <f>COUNTIF($Q5:$AE5,5)</f>
        <v>0</v>
      </c>
      <c r="O5" s="15">
        <f>SUM(J5:N5)</f>
        <v>15</v>
      </c>
      <c r="P5" s="15"/>
      <c r="Q5" s="15">
        <v>0</v>
      </c>
      <c r="R5" s="15">
        <v>0</v>
      </c>
      <c r="S5" s="15">
        <v>0</v>
      </c>
      <c r="T5" s="15">
        <v>0</v>
      </c>
      <c r="U5" s="15">
        <v>0</v>
      </c>
      <c r="V5" s="15">
        <v>0</v>
      </c>
      <c r="W5" s="15">
        <v>0</v>
      </c>
      <c r="X5" s="15">
        <v>0</v>
      </c>
      <c r="Y5" s="15">
        <v>0</v>
      </c>
      <c r="Z5" s="15">
        <v>0</v>
      </c>
      <c r="AA5" s="15">
        <v>0</v>
      </c>
      <c r="AB5" s="15">
        <v>0</v>
      </c>
      <c r="AC5" s="15">
        <v>0</v>
      </c>
      <c r="AD5" s="15">
        <v>0</v>
      </c>
      <c r="AE5" s="15">
        <v>0</v>
      </c>
      <c r="AF5" s="15">
        <f>SUM(Q5,T5,W5,Z5,AC5)</f>
        <v>0</v>
      </c>
      <c r="AG5" s="15">
        <f>SUM(R5,U5,X5,AA5,AD5)</f>
        <v>0</v>
      </c>
      <c r="AH5" s="15">
        <f>SUM(S5,V5,Y5,AB5,AE5)</f>
        <v>0</v>
      </c>
      <c r="AI5" s="15">
        <f>MIN(Q5:S5)+MIN(T5:V5)+MIN(W5:Y5)+MIN(Z5:AB5)+MIN(AC5:AE5)</f>
        <v>0</v>
      </c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</row>
    <row r="6" spans="1:56" x14ac:dyDescent="0.35">
      <c r="A6" s="17">
        <v>2</v>
      </c>
      <c r="B6" s="17" t="s">
        <v>33</v>
      </c>
      <c r="C6" s="17" t="s">
        <v>35</v>
      </c>
      <c r="D6" s="17" t="b">
        <v>0</v>
      </c>
      <c r="E6" s="17">
        <f>IF(O6=0,"DNS",IF(O6&lt;(K$2*K$3),"DNF",I6))</f>
        <v>0</v>
      </c>
      <c r="F6" s="17">
        <f>IF(ISNUMBER(E6),J6,"")</f>
        <v>15</v>
      </c>
      <c r="G6" s="17" t="b">
        <v>0</v>
      </c>
      <c r="H6" s="17">
        <v>2</v>
      </c>
      <c r="I6" s="17">
        <f>K6+L6*2+M6*3+N6*5</f>
        <v>0</v>
      </c>
      <c r="J6" s="17">
        <f>COUNTIF($Q6:$AE6,0)</f>
        <v>15</v>
      </c>
      <c r="K6" s="17">
        <f>COUNTIF($Q6:$AE6,1)</f>
        <v>0</v>
      </c>
      <c r="L6" s="17">
        <f>COUNTIF($Q6:$AE6,2)</f>
        <v>0</v>
      </c>
      <c r="M6" s="17">
        <f>COUNTIF($Q6:$AE6,3)</f>
        <v>0</v>
      </c>
      <c r="N6" s="17">
        <f>COUNTIF($Q6:$AE6,5)</f>
        <v>0</v>
      </c>
      <c r="O6" s="17">
        <f>SUM(J6:N6)</f>
        <v>15</v>
      </c>
      <c r="P6" s="17"/>
      <c r="Q6" s="17">
        <v>0</v>
      </c>
      <c r="R6" s="17">
        <v>0</v>
      </c>
      <c r="S6" s="17">
        <v>0</v>
      </c>
      <c r="T6" s="17">
        <v>0</v>
      </c>
      <c r="U6" s="17">
        <v>0</v>
      </c>
      <c r="V6" s="17">
        <v>0</v>
      </c>
      <c r="W6" s="17">
        <v>0</v>
      </c>
      <c r="X6" s="17">
        <v>0</v>
      </c>
      <c r="Y6" s="17">
        <v>0</v>
      </c>
      <c r="Z6" s="17">
        <v>0</v>
      </c>
      <c r="AA6" s="17">
        <v>0</v>
      </c>
      <c r="AB6" s="17">
        <v>0</v>
      </c>
      <c r="AC6" s="17">
        <v>0</v>
      </c>
      <c r="AD6" s="17">
        <v>0</v>
      </c>
      <c r="AE6" s="17">
        <v>0</v>
      </c>
      <c r="AF6" s="17">
        <f>SUM(Q6,T6,W6,Z6,AC6)</f>
        <v>0</v>
      </c>
      <c r="AG6" s="17">
        <f>SUM(R6,U6,X6,AA6,AD6)</f>
        <v>0</v>
      </c>
      <c r="AH6" s="17">
        <f>SUM(S6,V6,Y6,AB6,AE6)</f>
        <v>0</v>
      </c>
      <c r="AI6" s="17">
        <f>MIN(Q6:S6)+MIN(T6:V6)+MIN(W6:Y6)+MIN(Z6:AB6)+MIN(AC6:AE6)</f>
        <v>0</v>
      </c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</row>
    <row r="7" spans="1:56" x14ac:dyDescent="0.35">
      <c r="A7" s="17">
        <v>3</v>
      </c>
      <c r="B7" s="17" t="s">
        <v>33</v>
      </c>
      <c r="C7" s="17" t="s">
        <v>36</v>
      </c>
      <c r="D7" s="17" t="b">
        <v>0</v>
      </c>
      <c r="E7" s="17">
        <f>IF(O7=0,"DNS",IF(O7&lt;(K$2*K$3),"DNF",I7))</f>
        <v>3</v>
      </c>
      <c r="F7" s="17">
        <f>IF(ISNUMBER(E7),J7,"")</f>
        <v>14</v>
      </c>
      <c r="G7" s="17" t="b">
        <v>0</v>
      </c>
      <c r="H7" s="17">
        <v>3</v>
      </c>
      <c r="I7" s="17">
        <f>K7+L7*2+M7*3+N7*5</f>
        <v>3</v>
      </c>
      <c r="J7" s="17">
        <f>COUNTIF($Q7:$AE7,0)</f>
        <v>14</v>
      </c>
      <c r="K7" s="17">
        <f>COUNTIF($Q7:$AE7,1)</f>
        <v>0</v>
      </c>
      <c r="L7" s="17">
        <f>COUNTIF($Q7:$AE7,2)</f>
        <v>0</v>
      </c>
      <c r="M7" s="17">
        <f>COUNTIF($Q7:$AE7,3)</f>
        <v>1</v>
      </c>
      <c r="N7" s="17">
        <f>COUNTIF($Q7:$AE7,5)</f>
        <v>0</v>
      </c>
      <c r="O7" s="17">
        <f>SUM(J7:N7)</f>
        <v>15</v>
      </c>
      <c r="P7" s="17"/>
      <c r="Q7" s="17">
        <v>0</v>
      </c>
      <c r="R7" s="17">
        <v>0</v>
      </c>
      <c r="S7" s="17">
        <v>0</v>
      </c>
      <c r="T7" s="17">
        <v>0</v>
      </c>
      <c r="U7" s="17">
        <v>0</v>
      </c>
      <c r="V7" s="17">
        <v>0</v>
      </c>
      <c r="W7" s="17">
        <v>0</v>
      </c>
      <c r="X7" s="17">
        <v>3</v>
      </c>
      <c r="Y7" s="17">
        <v>0</v>
      </c>
      <c r="Z7" s="17">
        <v>0</v>
      </c>
      <c r="AA7" s="17">
        <v>0</v>
      </c>
      <c r="AB7" s="17">
        <v>0</v>
      </c>
      <c r="AC7" s="17">
        <v>0</v>
      </c>
      <c r="AD7" s="17">
        <v>0</v>
      </c>
      <c r="AE7" s="17">
        <v>0</v>
      </c>
      <c r="AF7" s="17">
        <f>SUM(Q7,T7,W7,Z7,AC7)</f>
        <v>0</v>
      </c>
      <c r="AG7" s="17">
        <f>SUM(R7,U7,X7,AA7,AD7)</f>
        <v>3</v>
      </c>
      <c r="AH7" s="17">
        <f>SUM(S7,V7,Y7,AB7,AE7)</f>
        <v>0</v>
      </c>
      <c r="AI7" s="17">
        <f>MIN(Q7:S7)+MIN(T7:V7)+MIN(W7:Y7)+MIN(Z7:AB7)+MIN(AC7:AE7)</f>
        <v>0</v>
      </c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</row>
    <row r="8" spans="1:56" x14ac:dyDescent="0.35">
      <c r="A8" s="15">
        <v>4</v>
      </c>
      <c r="B8" s="15" t="s">
        <v>33</v>
      </c>
      <c r="C8" s="15" t="s">
        <v>37</v>
      </c>
      <c r="D8" s="15" t="b">
        <v>0</v>
      </c>
      <c r="E8" s="15">
        <f>IF(O8=0,"DNS",IF(O8&lt;(K$2*K$3),"DNF",I8))</f>
        <v>3</v>
      </c>
      <c r="F8" s="15">
        <f>IF(ISNUMBER(E8),J8,"")</f>
        <v>12</v>
      </c>
      <c r="G8" s="15" t="b">
        <v>0</v>
      </c>
      <c r="H8" s="15">
        <v>4</v>
      </c>
      <c r="I8" s="15">
        <f>K8+L8*2+M8*3+N8*5</f>
        <v>3</v>
      </c>
      <c r="J8" s="15">
        <f>COUNTIF($Q8:$AE8,0)</f>
        <v>12</v>
      </c>
      <c r="K8" s="15">
        <f>COUNTIF($Q8:$AE8,1)</f>
        <v>3</v>
      </c>
      <c r="L8" s="15">
        <f>COUNTIF($Q8:$AE8,2)</f>
        <v>0</v>
      </c>
      <c r="M8" s="15">
        <f>COUNTIF($Q8:$AE8,3)</f>
        <v>0</v>
      </c>
      <c r="N8" s="15">
        <f>COUNTIF($Q8:$AE8,5)</f>
        <v>0</v>
      </c>
      <c r="O8" s="15">
        <f>SUM(J8:N8)</f>
        <v>15</v>
      </c>
      <c r="P8" s="15"/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0</v>
      </c>
      <c r="W8" s="15">
        <v>1</v>
      </c>
      <c r="X8" s="15">
        <v>0</v>
      </c>
      <c r="Y8" s="15">
        <v>1</v>
      </c>
      <c r="Z8" s="15">
        <v>0</v>
      </c>
      <c r="AA8" s="15">
        <v>1</v>
      </c>
      <c r="AB8" s="15">
        <v>0</v>
      </c>
      <c r="AC8" s="15">
        <v>0</v>
      </c>
      <c r="AD8" s="15">
        <v>0</v>
      </c>
      <c r="AE8" s="15">
        <v>0</v>
      </c>
      <c r="AF8" s="15">
        <f>SUM(Q8,T8,W8,Z8,AC8)</f>
        <v>1</v>
      </c>
      <c r="AG8" s="15">
        <f>SUM(R8,U8,X8,AA8,AD8)</f>
        <v>1</v>
      </c>
      <c r="AH8" s="15">
        <f>SUM(S8,V8,Y8,AB8,AE8)</f>
        <v>1</v>
      </c>
      <c r="AI8" s="15">
        <f>MIN(Q8:S8)+MIN(T8:V8)+MIN(W8:Y8)+MIN(Z8:AB8)+MIN(AC8:AE8)</f>
        <v>0</v>
      </c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</row>
    <row r="9" spans="1:56" x14ac:dyDescent="0.35">
      <c r="A9" s="17">
        <v>5</v>
      </c>
      <c r="B9" s="17" t="s">
        <v>33</v>
      </c>
      <c r="C9" s="17" t="s">
        <v>38</v>
      </c>
      <c r="D9" s="17" t="b">
        <v>0</v>
      </c>
      <c r="E9" s="17">
        <f>IF(O9=0,"DNS",IF(O9&lt;(K$2*K$3),"DNF",I9))</f>
        <v>10</v>
      </c>
      <c r="F9" s="17">
        <f>IF(ISNUMBER(E9),J9,"")</f>
        <v>13</v>
      </c>
      <c r="G9" s="17" t="b">
        <v>0</v>
      </c>
      <c r="H9" s="17">
        <v>5</v>
      </c>
      <c r="I9" s="17">
        <f>K9+L9*2+M9*3+N9*5</f>
        <v>10</v>
      </c>
      <c r="J9" s="17">
        <f>COUNTIF($Q9:$AE9,0)</f>
        <v>13</v>
      </c>
      <c r="K9" s="17">
        <f>COUNTIF($Q9:$AE9,1)</f>
        <v>0</v>
      </c>
      <c r="L9" s="17">
        <f>COUNTIF($Q9:$AE9,2)</f>
        <v>0</v>
      </c>
      <c r="M9" s="17">
        <f>COUNTIF($Q9:$AE9,3)</f>
        <v>0</v>
      </c>
      <c r="N9" s="17">
        <f>COUNTIF($Q9:$AE9,5)</f>
        <v>2</v>
      </c>
      <c r="O9" s="17">
        <f>SUM(J9:N9)</f>
        <v>15</v>
      </c>
      <c r="P9" s="17"/>
      <c r="Q9" s="17">
        <v>5</v>
      </c>
      <c r="R9" s="17">
        <v>0</v>
      </c>
      <c r="S9" s="17">
        <v>0</v>
      </c>
      <c r="T9" s="17">
        <v>0</v>
      </c>
      <c r="U9" s="17">
        <v>5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f>SUM(Q9,T9,W9,Z9,AC9)</f>
        <v>5</v>
      </c>
      <c r="AG9" s="17">
        <f>SUM(R9,U9,X9,AA9,AD9)</f>
        <v>5</v>
      </c>
      <c r="AH9" s="17">
        <f>SUM(S9,V9,Y9,AB9,AE9)</f>
        <v>0</v>
      </c>
      <c r="AI9" s="17">
        <f>MIN(Q9:S9)+MIN(T9:V9)+MIN(W9:Y9)+MIN(Z9:AB9)+MIN(AC9:AE9)</f>
        <v>0</v>
      </c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</row>
    <row r="10" spans="1:56" x14ac:dyDescent="0.35">
      <c r="A10" s="15">
        <v>6</v>
      </c>
      <c r="B10" s="15" t="s">
        <v>33</v>
      </c>
      <c r="C10" s="15" t="s">
        <v>39</v>
      </c>
      <c r="D10" s="15" t="b">
        <v>0</v>
      </c>
      <c r="E10" s="15">
        <f>IF(O10=0,"DNS",IF(O10&lt;(K$2*K$3),"DNF",I10))</f>
        <v>20</v>
      </c>
      <c r="F10" s="15">
        <f>IF(ISNUMBER(E10),J10,"")</f>
        <v>10</v>
      </c>
      <c r="G10" s="15" t="b">
        <v>0</v>
      </c>
      <c r="H10" s="15">
        <v>6</v>
      </c>
      <c r="I10" s="15">
        <f>K10+L10*2+M10*3+N10*5</f>
        <v>20</v>
      </c>
      <c r="J10" s="15">
        <f>COUNTIF($Q10:$AE10,0)</f>
        <v>10</v>
      </c>
      <c r="K10" s="15">
        <f>COUNTIF($Q10:$AE10,1)</f>
        <v>0</v>
      </c>
      <c r="L10" s="15">
        <f>COUNTIF($Q10:$AE10,2)</f>
        <v>1</v>
      </c>
      <c r="M10" s="15">
        <f>COUNTIF($Q10:$AE10,3)</f>
        <v>1</v>
      </c>
      <c r="N10" s="15">
        <f>COUNTIF($Q10:$AE10,5)</f>
        <v>3</v>
      </c>
      <c r="O10" s="15">
        <f>SUM(J10:N10)</f>
        <v>15</v>
      </c>
      <c r="P10" s="15"/>
      <c r="Q10" s="15">
        <v>0</v>
      </c>
      <c r="R10" s="15">
        <v>0</v>
      </c>
      <c r="S10" s="15">
        <v>0</v>
      </c>
      <c r="T10" s="15">
        <v>0</v>
      </c>
      <c r="U10" s="15">
        <v>2</v>
      </c>
      <c r="V10" s="15">
        <v>0</v>
      </c>
      <c r="W10" s="15">
        <v>5</v>
      </c>
      <c r="X10" s="15">
        <v>0</v>
      </c>
      <c r="Y10" s="15">
        <v>5</v>
      </c>
      <c r="Z10" s="15">
        <v>5</v>
      </c>
      <c r="AA10" s="15">
        <v>0</v>
      </c>
      <c r="AB10" s="15">
        <v>0</v>
      </c>
      <c r="AC10" s="15">
        <v>3</v>
      </c>
      <c r="AD10" s="15">
        <v>0</v>
      </c>
      <c r="AE10" s="15">
        <v>0</v>
      </c>
      <c r="AF10" s="15">
        <f>SUM(Q10,T10,W10,Z10,AC10)</f>
        <v>13</v>
      </c>
      <c r="AG10" s="15">
        <f>SUM(R10,U10,X10,AA10,AD10)</f>
        <v>2</v>
      </c>
      <c r="AH10" s="15">
        <f>SUM(S10,V10,Y10,AB10,AE10)</f>
        <v>5</v>
      </c>
      <c r="AI10" s="15">
        <f>MIN(Q10:S10)+MIN(T10:V10)+MIN(W10:Y10)+MIN(Z10:AB10)+MIN(AC10:AE10)</f>
        <v>0</v>
      </c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</row>
    <row r="11" spans="1:56" x14ac:dyDescent="0.35">
      <c r="A11" s="15">
        <v>7</v>
      </c>
      <c r="B11" s="15" t="s">
        <v>33</v>
      </c>
      <c r="C11" s="15" t="s">
        <v>40</v>
      </c>
      <c r="D11" s="15" t="b">
        <v>1</v>
      </c>
      <c r="E11" s="15">
        <f>IF(O11=0,"DNS",IF(O11&lt;(K$2*K$3),"DNF",I11))</f>
        <v>21</v>
      </c>
      <c r="F11" s="15">
        <f>IF(ISNUMBER(E11),J11,"")</f>
        <v>8</v>
      </c>
      <c r="G11" s="15" t="b">
        <v>0</v>
      </c>
      <c r="H11" s="15">
        <v>7</v>
      </c>
      <c r="I11" s="15">
        <f>K11+L11*2+M11*3+N11*5</f>
        <v>21</v>
      </c>
      <c r="J11" s="15">
        <f>COUNTIF($Q11:$AE11,0)</f>
        <v>8</v>
      </c>
      <c r="K11" s="15">
        <f>COUNTIF($Q11:$AE11,1)</f>
        <v>2</v>
      </c>
      <c r="L11" s="15">
        <f>COUNTIF($Q11:$AE11,2)</f>
        <v>0</v>
      </c>
      <c r="M11" s="15">
        <f>COUNTIF($Q11:$AE11,3)</f>
        <v>3</v>
      </c>
      <c r="N11" s="15">
        <f>COUNTIF($Q11:$AE11,5)</f>
        <v>2</v>
      </c>
      <c r="O11" s="15">
        <f>SUM(J11:N11)</f>
        <v>15</v>
      </c>
      <c r="P11" s="15"/>
      <c r="Q11" s="15">
        <v>0</v>
      </c>
      <c r="R11" s="15">
        <v>0</v>
      </c>
      <c r="S11" s="15">
        <v>0</v>
      </c>
      <c r="T11" s="15">
        <v>0</v>
      </c>
      <c r="U11" s="15">
        <v>1</v>
      </c>
      <c r="V11" s="15">
        <v>0</v>
      </c>
      <c r="W11" s="15">
        <v>3</v>
      </c>
      <c r="X11" s="15">
        <v>5</v>
      </c>
      <c r="Y11" s="15">
        <v>5</v>
      </c>
      <c r="Z11" s="15">
        <v>3</v>
      </c>
      <c r="AA11" s="15">
        <v>3</v>
      </c>
      <c r="AB11" s="15">
        <v>0</v>
      </c>
      <c r="AC11" s="15">
        <v>0</v>
      </c>
      <c r="AD11" s="15">
        <v>0</v>
      </c>
      <c r="AE11" s="15">
        <v>1</v>
      </c>
      <c r="AF11" s="15">
        <f>SUM(Q11,T11,W11,Z11,AC11)</f>
        <v>6</v>
      </c>
      <c r="AG11" s="15">
        <f>SUM(R11,U11,X11,AA11,AD11)</f>
        <v>9</v>
      </c>
      <c r="AH11" s="15">
        <f>SUM(S11,V11,Y11,AB11,AE11)</f>
        <v>6</v>
      </c>
      <c r="AI11" s="15">
        <f>MIN(Q11:S11)+MIN(T11:V11)+MIN(W11:Y11)+MIN(Z11:AB11)+MIN(AC11:AE11)</f>
        <v>3</v>
      </c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</row>
    <row r="12" spans="1:56" x14ac:dyDescent="0.35">
      <c r="A12" s="17">
        <v>8</v>
      </c>
      <c r="B12" s="17" t="s">
        <v>33</v>
      </c>
      <c r="C12" s="17" t="s">
        <v>41</v>
      </c>
      <c r="D12" s="17" t="b">
        <v>0</v>
      </c>
      <c r="E12" s="17">
        <f>IF(O12=0,"DNS",IF(O12&lt;(K$2*K$3),"DNF",I12))</f>
        <v>21</v>
      </c>
      <c r="F12" s="17">
        <f>IF(ISNUMBER(E12),J12,"")</f>
        <v>8</v>
      </c>
      <c r="G12" s="17" t="b">
        <v>0</v>
      </c>
      <c r="H12" s="17">
        <v>8</v>
      </c>
      <c r="I12" s="17">
        <f>K12+L12*2+M12*3+N12*5</f>
        <v>21</v>
      </c>
      <c r="J12" s="17">
        <f>COUNTIF($Q12:$AE12,0)</f>
        <v>8</v>
      </c>
      <c r="K12" s="17">
        <f>COUNTIF($Q12:$AE12,1)</f>
        <v>1</v>
      </c>
      <c r="L12" s="17">
        <f>COUNTIF($Q12:$AE12,2)</f>
        <v>0</v>
      </c>
      <c r="M12" s="17">
        <f>COUNTIF($Q12:$AE12,3)</f>
        <v>5</v>
      </c>
      <c r="N12" s="17">
        <f>COUNTIF($Q12:$AE12,5)</f>
        <v>1</v>
      </c>
      <c r="O12" s="17">
        <f>SUM(J12:N12)</f>
        <v>15</v>
      </c>
      <c r="P12" s="17"/>
      <c r="Q12" s="17">
        <v>0</v>
      </c>
      <c r="R12" s="17">
        <v>5</v>
      </c>
      <c r="S12" s="17">
        <v>3</v>
      </c>
      <c r="T12" s="17">
        <v>0</v>
      </c>
      <c r="U12" s="17">
        <v>0</v>
      </c>
      <c r="V12" s="17">
        <v>0</v>
      </c>
      <c r="W12" s="17">
        <v>3</v>
      </c>
      <c r="X12" s="17">
        <v>3</v>
      </c>
      <c r="Y12" s="17">
        <v>0</v>
      </c>
      <c r="Z12" s="17">
        <v>0</v>
      </c>
      <c r="AA12" s="17">
        <v>0</v>
      </c>
      <c r="AB12" s="17">
        <v>1</v>
      </c>
      <c r="AC12" s="17">
        <v>3</v>
      </c>
      <c r="AD12" s="17">
        <v>3</v>
      </c>
      <c r="AE12" s="17">
        <v>0</v>
      </c>
      <c r="AF12" s="17">
        <f>SUM(Q12,T12,W12,Z12,AC12)</f>
        <v>6</v>
      </c>
      <c r="AG12" s="17">
        <f>SUM(R12,U12,X12,AA12,AD12)</f>
        <v>11</v>
      </c>
      <c r="AH12" s="17">
        <f>SUM(S12,V12,Y12,AB12,AE12)</f>
        <v>4</v>
      </c>
      <c r="AI12" s="17">
        <f>MIN(Q12:S12)+MIN(T12:V12)+MIN(W12:Y12)+MIN(Z12:AB12)+MIN(AC12:AE12)</f>
        <v>0</v>
      </c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</row>
    <row r="13" spans="1:56" x14ac:dyDescent="0.35">
      <c r="A13" s="17">
        <v>9</v>
      </c>
      <c r="B13" s="17" t="s">
        <v>33</v>
      </c>
      <c r="C13" s="17" t="s">
        <v>42</v>
      </c>
      <c r="D13" s="17" t="b">
        <v>1</v>
      </c>
      <c r="E13" s="17">
        <f>IF(O13=0,"DNS",IF(O13&lt;(K$2*K$3),"DNF",I13))</f>
        <v>27</v>
      </c>
      <c r="F13" s="17">
        <f>IF(ISNUMBER(E13),J13,"")</f>
        <v>5</v>
      </c>
      <c r="G13" s="17" t="b">
        <v>0</v>
      </c>
      <c r="H13" s="17">
        <v>9</v>
      </c>
      <c r="I13" s="17">
        <f>K13+L13*2+M13*3+N13*5</f>
        <v>27</v>
      </c>
      <c r="J13" s="17">
        <f>COUNTIF($Q13:$AE13,0)</f>
        <v>5</v>
      </c>
      <c r="K13" s="17">
        <f>COUNTIF($Q13:$AE13,1)</f>
        <v>1</v>
      </c>
      <c r="L13" s="17">
        <f>COUNTIF($Q13:$AE13,2)</f>
        <v>1</v>
      </c>
      <c r="M13" s="17">
        <f>COUNTIF($Q13:$AE13,3)</f>
        <v>8</v>
      </c>
      <c r="N13" s="17">
        <f>COUNTIF($Q13:$AE13,5)</f>
        <v>0</v>
      </c>
      <c r="O13" s="17">
        <f>SUM(J13:N13)</f>
        <v>15</v>
      </c>
      <c r="P13" s="17"/>
      <c r="Q13" s="17">
        <v>0</v>
      </c>
      <c r="R13" s="17">
        <v>0</v>
      </c>
      <c r="S13" s="17">
        <v>0</v>
      </c>
      <c r="T13" s="17">
        <v>3</v>
      </c>
      <c r="U13" s="17">
        <v>3</v>
      </c>
      <c r="V13" s="17">
        <v>3</v>
      </c>
      <c r="W13" s="17">
        <v>2</v>
      </c>
      <c r="X13" s="17">
        <v>3</v>
      </c>
      <c r="Y13" s="17">
        <v>3</v>
      </c>
      <c r="Z13" s="17">
        <v>3</v>
      </c>
      <c r="AA13" s="17">
        <v>3</v>
      </c>
      <c r="AB13" s="17">
        <v>3</v>
      </c>
      <c r="AC13" s="17">
        <v>0</v>
      </c>
      <c r="AD13" s="17">
        <v>1</v>
      </c>
      <c r="AE13" s="17">
        <v>0</v>
      </c>
      <c r="AF13" s="17">
        <f>SUM(Q13,T13,W13,Z13,AC13)</f>
        <v>8</v>
      </c>
      <c r="AG13" s="17">
        <f>SUM(R13,U13,X13,AA13,AD13)</f>
        <v>10</v>
      </c>
      <c r="AH13" s="17">
        <f>SUM(S13,V13,Y13,AB13,AE13)</f>
        <v>9</v>
      </c>
      <c r="AI13" s="17">
        <f>MIN(Q13:S13)+MIN(T13:V13)+MIN(W13:Y13)+MIN(Z13:AB13)+MIN(AC13:AE13)</f>
        <v>8</v>
      </c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</row>
    <row r="14" spans="1:56" x14ac:dyDescent="0.35">
      <c r="A14" s="15">
        <v>10</v>
      </c>
      <c r="B14" s="15" t="s">
        <v>33</v>
      </c>
      <c r="C14" s="15" t="s">
        <v>43</v>
      </c>
      <c r="D14" s="15" t="b">
        <v>0</v>
      </c>
      <c r="E14" s="15">
        <f>IF(O14=0,"DNS",IF(O14&lt;(K$2*K$3),"DNF",I14))</f>
        <v>37</v>
      </c>
      <c r="F14" s="15">
        <f>IF(ISNUMBER(E14),J14,"")</f>
        <v>2</v>
      </c>
      <c r="G14" s="15" t="b">
        <v>0</v>
      </c>
      <c r="H14" s="15">
        <v>10</v>
      </c>
      <c r="I14" s="15">
        <f>K14+L14*2+M14*3+N14*5</f>
        <v>37</v>
      </c>
      <c r="J14" s="15">
        <f>COUNTIF($Q14:$AE14,0)</f>
        <v>2</v>
      </c>
      <c r="K14" s="15">
        <f>COUNTIF($Q14:$AE14,1)</f>
        <v>0</v>
      </c>
      <c r="L14" s="15">
        <f>COUNTIF($Q14:$AE14,2)</f>
        <v>2</v>
      </c>
      <c r="M14" s="15">
        <f>COUNTIF($Q14:$AE14,3)</f>
        <v>11</v>
      </c>
      <c r="N14" s="15">
        <f>COUNTIF($Q14:$AE14,5)</f>
        <v>0</v>
      </c>
      <c r="O14" s="15">
        <f>SUM(J14:N14)</f>
        <v>15</v>
      </c>
      <c r="P14" s="15"/>
      <c r="Q14" s="15">
        <v>2</v>
      </c>
      <c r="R14" s="15">
        <v>0</v>
      </c>
      <c r="S14" s="15">
        <v>0</v>
      </c>
      <c r="T14" s="15">
        <v>3</v>
      </c>
      <c r="U14" s="15">
        <v>3</v>
      </c>
      <c r="V14" s="15">
        <v>3</v>
      </c>
      <c r="W14" s="15">
        <v>3</v>
      </c>
      <c r="X14" s="15">
        <v>3</v>
      </c>
      <c r="Y14" s="15">
        <v>3</v>
      </c>
      <c r="Z14" s="15">
        <v>2</v>
      </c>
      <c r="AA14" s="15">
        <v>3</v>
      </c>
      <c r="AB14" s="15">
        <v>3</v>
      </c>
      <c r="AC14" s="15">
        <v>3</v>
      </c>
      <c r="AD14" s="15">
        <v>3</v>
      </c>
      <c r="AE14" s="15">
        <v>3</v>
      </c>
      <c r="AF14" s="15">
        <f>SUM(Q14,T14,W14,Z14,AC14)</f>
        <v>13</v>
      </c>
      <c r="AG14" s="15">
        <f>SUM(R14,U14,X14,AA14,AD14)</f>
        <v>12</v>
      </c>
      <c r="AH14" s="15">
        <f>SUM(S14,V14,Y14,AB14,AE14)</f>
        <v>12</v>
      </c>
      <c r="AI14" s="15">
        <f>MIN(Q14:S14)+MIN(T14:V14)+MIN(W14:Y14)+MIN(Z14:AB14)+MIN(AC14:AE14)</f>
        <v>11</v>
      </c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</row>
    <row r="15" spans="1:56" x14ac:dyDescent="0.35">
      <c r="A15" s="17">
        <v>11</v>
      </c>
      <c r="B15" s="17" t="s">
        <v>33</v>
      </c>
      <c r="C15" s="17" t="s">
        <v>44</v>
      </c>
      <c r="D15" s="17" t="b">
        <v>1</v>
      </c>
      <c r="E15" s="17">
        <f>IF(O15=0,"DNS",IF(O15&lt;(K$2*K$3),"DNF",I15))</f>
        <v>49</v>
      </c>
      <c r="F15" s="17">
        <f>IF(ISNUMBER(E15),J15,"")</f>
        <v>0</v>
      </c>
      <c r="G15" s="17" t="b">
        <v>0</v>
      </c>
      <c r="H15" s="17">
        <v>11</v>
      </c>
      <c r="I15" s="17">
        <f>K15+L15*2+M15*3+N15*5</f>
        <v>49</v>
      </c>
      <c r="J15" s="17">
        <f>COUNTIF($Q15:$AE15,0)</f>
        <v>0</v>
      </c>
      <c r="K15" s="17">
        <f>COUNTIF($Q15:$AE15,1)</f>
        <v>0</v>
      </c>
      <c r="L15" s="17">
        <f>COUNTIF($Q15:$AE15,2)</f>
        <v>0</v>
      </c>
      <c r="M15" s="17">
        <f>COUNTIF($Q15:$AE15,3)</f>
        <v>13</v>
      </c>
      <c r="N15" s="17">
        <f>COUNTIF($Q15:$AE15,5)</f>
        <v>2</v>
      </c>
      <c r="O15" s="17">
        <f>SUM(J15:N15)</f>
        <v>15</v>
      </c>
      <c r="P15" s="17"/>
      <c r="Q15" s="17">
        <v>3</v>
      </c>
      <c r="R15" s="17">
        <v>3</v>
      </c>
      <c r="S15" s="17">
        <v>3</v>
      </c>
      <c r="T15" s="17">
        <v>3</v>
      </c>
      <c r="U15" s="17">
        <v>3</v>
      </c>
      <c r="V15" s="17">
        <v>3</v>
      </c>
      <c r="W15" s="17">
        <v>5</v>
      </c>
      <c r="X15" s="17">
        <v>3</v>
      </c>
      <c r="Y15" s="17">
        <v>3</v>
      </c>
      <c r="Z15" s="17">
        <v>5</v>
      </c>
      <c r="AA15" s="17">
        <v>3</v>
      </c>
      <c r="AB15" s="17">
        <v>3</v>
      </c>
      <c r="AC15" s="17">
        <v>3</v>
      </c>
      <c r="AD15" s="17">
        <v>3</v>
      </c>
      <c r="AE15" s="17">
        <v>3</v>
      </c>
      <c r="AF15" s="17">
        <f>SUM(Q15,T15,W15,Z15,AC15)</f>
        <v>19</v>
      </c>
      <c r="AG15" s="17">
        <f>SUM(R15,U15,X15,AA15,AD15)</f>
        <v>15</v>
      </c>
      <c r="AH15" s="17">
        <f>SUM(S15,V15,Y15,AB15,AE15)</f>
        <v>15</v>
      </c>
      <c r="AI15" s="17">
        <f>MIN(Q15:S15)+MIN(T15:V15)+MIN(W15:Y15)+MIN(Z15:AB15)+MIN(AC15:AE15)</f>
        <v>15</v>
      </c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</row>
    <row r="16" spans="1:56" x14ac:dyDescent="0.35">
      <c r="A16" s="16" t="s">
        <v>45</v>
      </c>
      <c r="B16" s="15" t="s">
        <v>33</v>
      </c>
      <c r="C16" s="16" t="s">
        <v>46</v>
      </c>
      <c r="D16" s="15" t="b">
        <v>0</v>
      </c>
      <c r="E16" s="15" t="str">
        <f>IF(O16=0,"DNS",IF(O16&lt;(K$2*K$3),"DNF",I16))</f>
        <v>DNS</v>
      </c>
      <c r="F16" s="15" t="str">
        <f>IF(ISNUMBER(E16),J16,"")</f>
        <v/>
      </c>
      <c r="G16" s="15" t="b">
        <v>0</v>
      </c>
      <c r="H16" s="15"/>
      <c r="I16" s="15">
        <f>K16+L16*2+M16*3+N16*5</f>
        <v>0</v>
      </c>
      <c r="J16" s="15">
        <f>COUNTIF($Q16:$AE16,0)</f>
        <v>0</v>
      </c>
      <c r="K16" s="15">
        <f>COUNTIF($Q16:$AE16,1)</f>
        <v>0</v>
      </c>
      <c r="L16" s="15">
        <f>COUNTIF($Q16:$AE16,2)</f>
        <v>0</v>
      </c>
      <c r="M16" s="15">
        <f>COUNTIF($Q16:$AE16,3)</f>
        <v>0</v>
      </c>
      <c r="N16" s="15">
        <f>COUNTIF($Q16:$AE16,5)</f>
        <v>0</v>
      </c>
      <c r="O16" s="15">
        <f>SUM(J16:N16)</f>
        <v>0</v>
      </c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>
        <f>SUM(Q16,T16,W16,Z16,AC16)</f>
        <v>0</v>
      </c>
      <c r="AG16" s="15">
        <f>SUM(R16,U16,X16,AA16,AD16)</f>
        <v>0</v>
      </c>
      <c r="AH16" s="15">
        <f>SUM(S16,V16,Y16,AB16,AE16)</f>
        <v>0</v>
      </c>
      <c r="AI16" s="15">
        <f>MIN(Q16:S16)+MIN(T16:V16)+MIN(W16:Y16)+MIN(Z16:AB16)+MIN(AC16:AE16)</f>
        <v>0</v>
      </c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</row>
    <row r="17" spans="1:56" x14ac:dyDescent="0.35">
      <c r="A17" s="19">
        <v>1</v>
      </c>
      <c r="B17" s="20" t="s">
        <v>47</v>
      </c>
      <c r="C17" s="19" t="s">
        <v>48</v>
      </c>
      <c r="D17" s="20" t="b">
        <v>0</v>
      </c>
      <c r="E17" s="20">
        <f>IF(O17=0,"DNS",IF(O17&lt;(K$2*K$3),"DNF",I17))</f>
        <v>6</v>
      </c>
      <c r="F17" s="20">
        <f>IF(ISNUMBER(E17),J17,"")</f>
        <v>13</v>
      </c>
      <c r="G17" s="20" t="b">
        <v>0</v>
      </c>
      <c r="H17" s="20">
        <v>1</v>
      </c>
      <c r="I17" s="20">
        <f>K17+L17*2+M17*3+N17*5</f>
        <v>6</v>
      </c>
      <c r="J17" s="20">
        <f>COUNTIF($Q17:$AE17,0)</f>
        <v>13</v>
      </c>
      <c r="K17" s="20">
        <f>COUNTIF($Q17:$AE17,1)</f>
        <v>1</v>
      </c>
      <c r="L17" s="20">
        <f>COUNTIF($Q17:$AE17,2)</f>
        <v>0</v>
      </c>
      <c r="M17" s="20">
        <f>COUNTIF($Q17:$AE17,3)</f>
        <v>0</v>
      </c>
      <c r="N17" s="20">
        <f>COUNTIF($Q17:$AE17,5)</f>
        <v>1</v>
      </c>
      <c r="O17" s="20">
        <f>SUM(J17:N17)</f>
        <v>15</v>
      </c>
      <c r="P17" s="20"/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5</v>
      </c>
      <c r="AA17" s="20">
        <v>1</v>
      </c>
      <c r="AB17" s="20">
        <v>0</v>
      </c>
      <c r="AC17" s="20">
        <v>0</v>
      </c>
      <c r="AD17" s="20">
        <v>0</v>
      </c>
      <c r="AE17" s="20">
        <v>0</v>
      </c>
      <c r="AF17" s="20">
        <f>SUM(Q17,T17,W17,Z17,AC17)</f>
        <v>5</v>
      </c>
      <c r="AG17" s="20">
        <f>SUM(R17,U17,X17,AA17,AD17)</f>
        <v>1</v>
      </c>
      <c r="AH17" s="20">
        <f>SUM(S17,V17,Y17,AB17,AE17)</f>
        <v>0</v>
      </c>
      <c r="AI17" s="20">
        <f>MIN(Q17:S17)+MIN(T17:V17)+MIN(W17:Y17)+MIN(Z17:AB17)+MIN(AC17:AE17)</f>
        <v>0</v>
      </c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</row>
    <row r="18" spans="1:56" x14ac:dyDescent="0.35">
      <c r="A18" s="21">
        <v>2</v>
      </c>
      <c r="B18" s="22" t="s">
        <v>47</v>
      </c>
      <c r="C18" s="21" t="s">
        <v>49</v>
      </c>
      <c r="D18" s="22" t="b">
        <v>1</v>
      </c>
      <c r="E18" s="22">
        <f>IF(O18=0,"DNS",IF(O18&lt;(K$2*K$3),"DNF",I18))</f>
        <v>8</v>
      </c>
      <c r="F18" s="22">
        <f>IF(ISNUMBER(E18),J18,"")</f>
        <v>12</v>
      </c>
      <c r="G18" s="22" t="b">
        <v>0</v>
      </c>
      <c r="H18" s="22">
        <v>2</v>
      </c>
      <c r="I18" s="22">
        <f>K18+L18*2+M18*3+N18*5</f>
        <v>8</v>
      </c>
      <c r="J18" s="22">
        <f>COUNTIF($Q18:$AE18,0)</f>
        <v>12</v>
      </c>
      <c r="K18" s="22">
        <f>COUNTIF($Q18:$AE18,1)</f>
        <v>0</v>
      </c>
      <c r="L18" s="22">
        <f>COUNTIF($Q18:$AE18,2)</f>
        <v>1</v>
      </c>
      <c r="M18" s="22">
        <f>COUNTIF($Q18:$AE18,3)</f>
        <v>2</v>
      </c>
      <c r="N18" s="22">
        <f>COUNTIF($Q18:$AE18,5)</f>
        <v>0</v>
      </c>
      <c r="O18" s="22">
        <f>SUM(J18:N18)</f>
        <v>15</v>
      </c>
      <c r="P18" s="22"/>
      <c r="Q18" s="22">
        <v>0</v>
      </c>
      <c r="R18" s="22">
        <v>0</v>
      </c>
      <c r="S18" s="22">
        <v>0</v>
      </c>
      <c r="T18" s="22">
        <v>0</v>
      </c>
      <c r="U18" s="22">
        <v>0</v>
      </c>
      <c r="V18" s="22">
        <v>0</v>
      </c>
      <c r="W18" s="22">
        <v>0</v>
      </c>
      <c r="X18" s="22">
        <v>0</v>
      </c>
      <c r="Y18" s="22">
        <v>0</v>
      </c>
      <c r="Z18" s="22">
        <v>3</v>
      </c>
      <c r="AA18" s="22">
        <v>2</v>
      </c>
      <c r="AB18" s="22">
        <v>3</v>
      </c>
      <c r="AC18" s="22">
        <v>0</v>
      </c>
      <c r="AD18" s="22">
        <v>0</v>
      </c>
      <c r="AE18" s="22">
        <v>0</v>
      </c>
      <c r="AF18" s="22">
        <f>SUM(Q18,T18,W18,Z18,AC18)</f>
        <v>3</v>
      </c>
      <c r="AG18" s="22">
        <f>SUM(R18,U18,X18,AA18,AD18)</f>
        <v>2</v>
      </c>
      <c r="AH18" s="22">
        <f>SUM(S18,V18,Y18,AB18,AE18)</f>
        <v>3</v>
      </c>
      <c r="AI18" s="22">
        <f>MIN(Q18:S18)+MIN(T18:V18)+MIN(W18:Y18)+MIN(Z18:AB18)+MIN(AC18:AE18)</f>
        <v>2</v>
      </c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</row>
    <row r="19" spans="1:56" x14ac:dyDescent="0.35">
      <c r="A19" s="19">
        <v>3</v>
      </c>
      <c r="B19" s="20" t="s">
        <v>47</v>
      </c>
      <c r="C19" s="19" t="s">
        <v>50</v>
      </c>
      <c r="D19" s="20" t="b">
        <v>1</v>
      </c>
      <c r="E19" s="20">
        <f>IF(O19=0,"DNS",IF(O19&lt;(K$2*K$3),"DNF",I19))</f>
        <v>10</v>
      </c>
      <c r="F19" s="20">
        <f>IF(ISNUMBER(E19),J19,"")</f>
        <v>13</v>
      </c>
      <c r="G19" s="20" t="b">
        <v>0</v>
      </c>
      <c r="H19" s="20">
        <v>3</v>
      </c>
      <c r="I19" s="20">
        <f>K19+L19*2+M19*3+N19*5</f>
        <v>10</v>
      </c>
      <c r="J19" s="20">
        <f>COUNTIF($Q19:$AE19,0)</f>
        <v>13</v>
      </c>
      <c r="K19" s="20">
        <f>COUNTIF($Q19:$AE19,1)</f>
        <v>0</v>
      </c>
      <c r="L19" s="20">
        <f>COUNTIF($Q19:$AE19,2)</f>
        <v>0</v>
      </c>
      <c r="M19" s="20">
        <f>COUNTIF($Q19:$AE19,3)</f>
        <v>0</v>
      </c>
      <c r="N19" s="20">
        <f>COUNTIF($Q19:$AE19,5)</f>
        <v>2</v>
      </c>
      <c r="O19" s="20">
        <f>SUM(J19:N19)</f>
        <v>15</v>
      </c>
      <c r="P19" s="20"/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5</v>
      </c>
      <c r="AB19" s="20">
        <v>0</v>
      </c>
      <c r="AC19" s="20">
        <v>5</v>
      </c>
      <c r="AD19" s="20">
        <v>0</v>
      </c>
      <c r="AE19" s="20">
        <v>0</v>
      </c>
      <c r="AF19" s="20">
        <f>SUM(Q19,T19,W19,Z19,AC19)</f>
        <v>5</v>
      </c>
      <c r="AG19" s="20">
        <f>SUM(R19,U19,X19,AA19,AD19)</f>
        <v>5</v>
      </c>
      <c r="AH19" s="20">
        <f>SUM(S19,V19,Y19,AB19,AE19)</f>
        <v>0</v>
      </c>
      <c r="AI19" s="20">
        <f>MIN(Q19:S19)+MIN(T19:V19)+MIN(W19:Y19)+MIN(Z19:AB19)+MIN(AC19:AE19)</f>
        <v>0</v>
      </c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</row>
    <row r="20" spans="1:56" x14ac:dyDescent="0.35">
      <c r="A20" s="21">
        <v>4</v>
      </c>
      <c r="B20" s="22" t="s">
        <v>47</v>
      </c>
      <c r="C20" s="21" t="s">
        <v>51</v>
      </c>
      <c r="D20" s="22" t="b">
        <v>0</v>
      </c>
      <c r="E20" s="22">
        <f>IF(O20=0,"DNS",IF(O20&lt;(K$2*K$3),"DNF",I20))</f>
        <v>10</v>
      </c>
      <c r="F20" s="22">
        <f>IF(ISNUMBER(E20),J20,"")</f>
        <v>12</v>
      </c>
      <c r="G20" s="22" t="b">
        <v>0</v>
      </c>
      <c r="H20" s="22">
        <v>4</v>
      </c>
      <c r="I20" s="22">
        <f>K20+L20*2+M20*3+N20*5</f>
        <v>10</v>
      </c>
      <c r="J20" s="22">
        <f>COUNTIF($Q20:$AE20,0)</f>
        <v>12</v>
      </c>
      <c r="K20" s="22">
        <f>COUNTIF($Q20:$AE20,1)</f>
        <v>0</v>
      </c>
      <c r="L20" s="22">
        <f>COUNTIF($Q20:$AE20,2)</f>
        <v>1</v>
      </c>
      <c r="M20" s="22">
        <f>COUNTIF($Q20:$AE20,3)</f>
        <v>1</v>
      </c>
      <c r="N20" s="22">
        <f>COUNTIF($Q20:$AE20,5)</f>
        <v>1</v>
      </c>
      <c r="O20" s="22">
        <f>SUM(J20:N20)</f>
        <v>15</v>
      </c>
      <c r="P20" s="22"/>
      <c r="Q20" s="22">
        <v>0</v>
      </c>
      <c r="R20" s="22">
        <v>0</v>
      </c>
      <c r="S20" s="22">
        <v>3</v>
      </c>
      <c r="T20" s="22">
        <v>0</v>
      </c>
      <c r="U20" s="22">
        <v>0</v>
      </c>
      <c r="V20" s="22">
        <v>0</v>
      </c>
      <c r="W20" s="22">
        <v>0</v>
      </c>
      <c r="X20" s="22">
        <v>5</v>
      </c>
      <c r="Y20" s="22">
        <v>0</v>
      </c>
      <c r="Z20" s="22">
        <v>0</v>
      </c>
      <c r="AA20" s="22">
        <v>0</v>
      </c>
      <c r="AB20" s="22">
        <v>0</v>
      </c>
      <c r="AC20" s="22">
        <v>0</v>
      </c>
      <c r="AD20" s="22">
        <v>2</v>
      </c>
      <c r="AE20" s="22">
        <v>0</v>
      </c>
      <c r="AF20" s="22">
        <f>SUM(Q20,T20,W20,Z20,AC20)</f>
        <v>0</v>
      </c>
      <c r="AG20" s="22">
        <f>SUM(R20,U20,X20,AA20,AD20)</f>
        <v>7</v>
      </c>
      <c r="AH20" s="22">
        <f>SUM(S20,V20,Y20,AB20,AE20)</f>
        <v>3</v>
      </c>
      <c r="AI20" s="22">
        <f>MIN(Q20:S20)+MIN(T20:V20)+MIN(W20:Y20)+MIN(Z20:AB20)+MIN(AC20:AE20)</f>
        <v>0</v>
      </c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</row>
    <row r="21" spans="1:56" x14ac:dyDescent="0.35">
      <c r="A21" s="19">
        <v>5</v>
      </c>
      <c r="B21" s="20" t="s">
        <v>47</v>
      </c>
      <c r="C21" s="19" t="s">
        <v>52</v>
      </c>
      <c r="D21" s="20" t="b">
        <v>1</v>
      </c>
      <c r="E21" s="20">
        <f>IF(O21=0,"DNS",IF(O21&lt;(K$2*K$3),"DNF",I21))</f>
        <v>14</v>
      </c>
      <c r="F21" s="20">
        <f>IF(ISNUMBER(E21),J21,"")</f>
        <v>10</v>
      </c>
      <c r="G21" s="20" t="b">
        <v>0</v>
      </c>
      <c r="H21" s="20">
        <v>5</v>
      </c>
      <c r="I21" s="20">
        <f>K21+L21*2+M21*3+N21*5</f>
        <v>14</v>
      </c>
      <c r="J21" s="20">
        <f>COUNTIF($Q21:$AE21,0)</f>
        <v>10</v>
      </c>
      <c r="K21" s="20">
        <f>COUNTIF($Q21:$AE21,1)</f>
        <v>0</v>
      </c>
      <c r="L21" s="20">
        <f>COUNTIF($Q21:$AE21,2)</f>
        <v>3</v>
      </c>
      <c r="M21" s="20">
        <f>COUNTIF($Q21:$AE21,3)</f>
        <v>1</v>
      </c>
      <c r="N21" s="20">
        <f>COUNTIF($Q21:$AE21,5)</f>
        <v>1</v>
      </c>
      <c r="O21" s="20">
        <f>SUM(J21:N21)</f>
        <v>15</v>
      </c>
      <c r="P21" s="20"/>
      <c r="Q21" s="20">
        <v>0</v>
      </c>
      <c r="R21" s="20">
        <v>0</v>
      </c>
      <c r="S21" s="20">
        <v>0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5</v>
      </c>
      <c r="AA21" s="20">
        <v>2</v>
      </c>
      <c r="AB21" s="20">
        <v>3</v>
      </c>
      <c r="AC21" s="20">
        <v>2</v>
      </c>
      <c r="AD21" s="20">
        <v>0</v>
      </c>
      <c r="AE21" s="20">
        <v>2</v>
      </c>
      <c r="AF21" s="20">
        <f>SUM(Q21,T21,W21,Z21,AC21)</f>
        <v>7</v>
      </c>
      <c r="AG21" s="20">
        <f>SUM(R21,U21,X21,AA21,AD21)</f>
        <v>2</v>
      </c>
      <c r="AH21" s="20">
        <f>SUM(S21,V21,Y21,AB21,AE21)</f>
        <v>5</v>
      </c>
      <c r="AI21" s="20">
        <f>MIN(Q21:S21)+MIN(T21:V21)+MIN(W21:Y21)+MIN(Z21:AB21)+MIN(AC21:AE21)</f>
        <v>2</v>
      </c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</row>
    <row r="22" spans="1:56" x14ac:dyDescent="0.35">
      <c r="A22" s="22">
        <v>6</v>
      </c>
      <c r="B22" s="22" t="s">
        <v>47</v>
      </c>
      <c r="C22" s="22" t="s">
        <v>53</v>
      </c>
      <c r="D22" s="22" t="b">
        <v>0</v>
      </c>
      <c r="E22" s="22">
        <f>IF(O22=0,"DNS",IF(O22&lt;(K$2*K$3),"DNF",I22))</f>
        <v>17</v>
      </c>
      <c r="F22" s="22">
        <f>IF(ISNUMBER(E22),J22,"")</f>
        <v>9</v>
      </c>
      <c r="G22" s="22" t="b">
        <v>0</v>
      </c>
      <c r="H22" s="22">
        <v>6</v>
      </c>
      <c r="I22" s="22">
        <f>K22+L22*2+M22*3+N22*5</f>
        <v>17</v>
      </c>
      <c r="J22" s="22">
        <f>COUNTIF($Q22:$AE22,0)</f>
        <v>9</v>
      </c>
      <c r="K22" s="22">
        <f>COUNTIF($Q22:$AE22,1)</f>
        <v>1</v>
      </c>
      <c r="L22" s="22">
        <f>COUNTIF($Q22:$AE22,2)</f>
        <v>1</v>
      </c>
      <c r="M22" s="22">
        <f>COUNTIF($Q22:$AE22,3)</f>
        <v>3</v>
      </c>
      <c r="N22" s="22">
        <f>COUNTIF($Q22:$AE22,5)</f>
        <v>1</v>
      </c>
      <c r="O22" s="22">
        <f>SUM(J22:N22)</f>
        <v>15</v>
      </c>
      <c r="P22" s="22"/>
      <c r="Q22" s="22">
        <v>0</v>
      </c>
      <c r="R22" s="22">
        <v>0</v>
      </c>
      <c r="S22" s="22">
        <v>0</v>
      </c>
      <c r="T22" s="22">
        <v>0</v>
      </c>
      <c r="U22" s="22">
        <v>0</v>
      </c>
      <c r="V22" s="22">
        <v>0</v>
      </c>
      <c r="W22" s="22">
        <v>0</v>
      </c>
      <c r="X22" s="22">
        <v>0</v>
      </c>
      <c r="Y22" s="22">
        <v>0</v>
      </c>
      <c r="Z22" s="22">
        <v>5</v>
      </c>
      <c r="AA22" s="22">
        <v>3</v>
      </c>
      <c r="AB22" s="22">
        <v>3</v>
      </c>
      <c r="AC22" s="22">
        <v>3</v>
      </c>
      <c r="AD22" s="22">
        <v>1</v>
      </c>
      <c r="AE22" s="22">
        <v>2</v>
      </c>
      <c r="AF22" s="22">
        <f>SUM(Q22,T22,W22,Z22,AC22)</f>
        <v>8</v>
      </c>
      <c r="AG22" s="22">
        <f>SUM(R22,U22,X22,AA22,AD22)</f>
        <v>4</v>
      </c>
      <c r="AH22" s="22">
        <f>SUM(S22,V22,Y22,AB22,AE22)</f>
        <v>5</v>
      </c>
      <c r="AI22" s="22">
        <f>MIN(Q22:S22)+MIN(T22:V22)+MIN(W22:Y22)+MIN(Z22:AB22)+MIN(AC22:AE22)</f>
        <v>4</v>
      </c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</row>
    <row r="23" spans="1:56" x14ac:dyDescent="0.35">
      <c r="A23" s="20">
        <v>7</v>
      </c>
      <c r="B23" s="20" t="s">
        <v>47</v>
      </c>
      <c r="C23" s="20" t="s">
        <v>54</v>
      </c>
      <c r="D23" s="20" t="b">
        <v>0</v>
      </c>
      <c r="E23" s="20">
        <f>IF(O23=0,"DNS",IF(O23&lt;(K$2*K$3),"DNF",I23))</f>
        <v>37</v>
      </c>
      <c r="F23" s="20">
        <f>IF(ISNUMBER(E23),J23,"")</f>
        <v>3</v>
      </c>
      <c r="G23" s="20" t="b">
        <v>0</v>
      </c>
      <c r="H23" s="20">
        <v>7</v>
      </c>
      <c r="I23" s="20">
        <f>K23+L23*2+M23*3+N23*5</f>
        <v>37</v>
      </c>
      <c r="J23" s="20">
        <f>COUNTIF($Q23:$AE23,0)</f>
        <v>3</v>
      </c>
      <c r="K23" s="20">
        <f>COUNTIF($Q23:$AE23,1)</f>
        <v>2</v>
      </c>
      <c r="L23" s="20">
        <f>COUNTIF($Q23:$AE23,2)</f>
        <v>3</v>
      </c>
      <c r="M23" s="20">
        <f>COUNTIF($Q23:$AE23,3)</f>
        <v>3</v>
      </c>
      <c r="N23" s="20">
        <f>COUNTIF($Q23:$AE23,5)</f>
        <v>4</v>
      </c>
      <c r="O23" s="20">
        <f>SUM(J23:N23)</f>
        <v>15</v>
      </c>
      <c r="P23" s="20"/>
      <c r="Q23" s="20">
        <v>0</v>
      </c>
      <c r="R23" s="20">
        <v>1</v>
      </c>
      <c r="S23" s="20">
        <v>0</v>
      </c>
      <c r="T23" s="20">
        <v>0</v>
      </c>
      <c r="U23" s="20">
        <v>2</v>
      </c>
      <c r="V23" s="20">
        <v>2</v>
      </c>
      <c r="W23" s="20">
        <v>1</v>
      </c>
      <c r="X23" s="20">
        <v>5</v>
      </c>
      <c r="Y23" s="20">
        <v>5</v>
      </c>
      <c r="Z23" s="20">
        <v>5</v>
      </c>
      <c r="AA23" s="20">
        <v>3</v>
      </c>
      <c r="AB23" s="20">
        <v>5</v>
      </c>
      <c r="AC23" s="20">
        <v>2</v>
      </c>
      <c r="AD23" s="20">
        <v>3</v>
      </c>
      <c r="AE23" s="20">
        <v>3</v>
      </c>
      <c r="AF23" s="20">
        <f>SUM(Q23,T23,W23,Z23,AC23)</f>
        <v>8</v>
      </c>
      <c r="AG23" s="20">
        <f>SUM(R23,U23,X23,AA23,AD23)</f>
        <v>14</v>
      </c>
      <c r="AH23" s="20">
        <f>SUM(S23,V23,Y23,AB23,AE23)</f>
        <v>15</v>
      </c>
      <c r="AI23" s="20">
        <f>MIN(Q23:S23)+MIN(T23:V23)+MIN(W23:Y23)+MIN(Z23:AB23)+MIN(AC23:AE23)</f>
        <v>6</v>
      </c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</row>
  </sheetData>
  <mergeCells count="11">
    <mergeCell ref="T3:V3"/>
    <mergeCell ref="W3:Y3"/>
    <mergeCell ref="Z3:AB3"/>
    <mergeCell ref="AC3:AE3"/>
    <mergeCell ref="AF3:AH3"/>
    <mergeCell ref="C2:H2"/>
    <mergeCell ref="I2:J2"/>
    <mergeCell ref="C3:D3"/>
    <mergeCell ref="E3:H3"/>
    <mergeCell ref="I3:J3"/>
    <mergeCell ref="Q3:S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Spencer LW#3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PST Registrar</dc:creator>
  <cp:lastModifiedBy>PST Registrar</cp:lastModifiedBy>
  <dcterms:created xsi:type="dcterms:W3CDTF">2025-07-27T05:00:17Z</dcterms:created>
  <dcterms:modified xsi:type="dcterms:W3CDTF">2025-07-27T05:02:09Z</dcterms:modified>
</cp:coreProperties>
</file>